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ИНСПЕКЦИЯ_3\2024\Методологический совет\МР_аудит_закупок\МР итог\"/>
    </mc:Choice>
  </mc:AlternateContent>
  <bookViews>
    <workbookView xWindow="0" yWindow="120" windowWidth="19440" windowHeight="11715"/>
  </bookViews>
  <sheets>
    <sheet name="Лист1" sheetId="1" r:id="rId1"/>
  </sheets>
  <definedNames>
    <definedName name="_xlnm._FilterDatabase" localSheetId="0" hidden="1">Лист1!$B$5:$J$21</definedName>
    <definedName name="_xlnm.Print_Titles" localSheetId="0">Лист1!$4:$5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18" i="1"/>
  <c r="H22" i="1"/>
  <c r="I14" i="1"/>
  <c r="H21" i="1" l="1"/>
  <c r="H20" i="1"/>
  <c r="H19" i="1"/>
  <c r="H18" i="1"/>
  <c r="H17" i="1"/>
  <c r="H16" i="1"/>
  <c r="H15" i="1"/>
  <c r="H14" i="1"/>
  <c r="H13" i="1"/>
  <c r="I13" i="1" s="1"/>
  <c r="H12" i="1"/>
  <c r="H11" i="1"/>
  <c r="H10" i="1"/>
  <c r="I10" i="1" s="1"/>
  <c r="H9" i="1"/>
  <c r="I9" i="1" s="1"/>
  <c r="H8" i="1" l="1"/>
  <c r="H7" i="1"/>
  <c r="H6" i="1"/>
  <c r="I6" i="1" l="1"/>
</calcChain>
</file>

<file path=xl/sharedStrings.xml><?xml version="1.0" encoding="utf-8"?>
<sst xmlns="http://schemas.openxmlformats.org/spreadsheetml/2006/main" count="53" uniqueCount="52">
  <si>
    <t>Наименование критерия аудита в сфере закупок</t>
  </si>
  <si>
    <t>Наименование показателя аудита в сфере закупок</t>
  </si>
  <si>
    <t>Совокупная оценка деятельности объекта аудита в сфере закупок</t>
  </si>
  <si>
    <t>№ п/п</t>
  </si>
  <si>
    <t>4. «Закупки, цели которых соотносятся с целями и задачами, мероприятиями (натуральными показателями) государственных программ (подпрограмм), региональных проектов города Москвы, иных программно-плановых документов, процент»</t>
  </si>
  <si>
    <t>6. «Доля закупок, снижение НМЦК по которым составило более 30,0 процента, процент»</t>
  </si>
  <si>
    <t>Соответствие интервалов полученных значений показателей баллам</t>
  </si>
  <si>
    <t>Оценка показателя аудита в сфере закупок (присвоение балла)</t>
  </si>
  <si>
    <t>Полученное значение показателя по результатам проведенной оценки</t>
  </si>
  <si>
    <t>Законность расходов                           на закупки</t>
  </si>
  <si>
    <t>Целесообразность расходов                          на закупки</t>
  </si>
  <si>
    <t>Оценка критерия аудита                   в сфере закупок</t>
  </si>
  <si>
    <t>5. «Доля закупок, по которым установлены нарушения в части обоснованности начальной (максимальной) цены контракта (далее – НМЦК), соблюдения правил нормирования, процент»</t>
  </si>
  <si>
    <t>Табличная форма (с примером заполнения), отражающая результаты совокупной оценки деятельности объекта аудита в сфере закупок по критериям и показателям аудита в сфере закупок</t>
  </si>
  <si>
    <t>70-100 = 1 балл,                                                                           50-70 (включительно) = 0,5 балла,                                                                                             0-50 (включительно) = 0 баллов</t>
  </si>
  <si>
    <t>0-30 (включительно) = 1 балл,                                                                               30-50 (включительно) = 0,5 балла,                                                                                 50-100 = 0 баллов</t>
  </si>
  <si>
    <t>90-100 = 1 балл,                                                                               70-90 (включительно) = 0,5 балла,                                                                             0-70 (включительно) = 0 баллов</t>
  </si>
  <si>
    <t>90 и выше = 1 балл,                                                                           50-90 (включительно) = 0,5 балла,                                                                                0-50 (включительно) = 0 баллов</t>
  </si>
  <si>
    <t>80-100 = 1 балл,                                                                                      50-80 (включительно) = 0,5 балла,                                                             0-50 (включительно) = 0 баллов</t>
  </si>
  <si>
    <t>0-20 (включительно) = 1 балл,                                                 20-50 (включительно) = 0,5 балла,                                               50-100 = 0 баллов</t>
  </si>
  <si>
    <t>80-100 = 1 балл,                                                                        50-80 (включительно) = 0,5 балла,                                                      0-50 (включительно) = 0 баллов</t>
  </si>
  <si>
    <t>0-20 (включительно) = 1 балл,                                                  20-50 (включительно) = 0,5 балла,                                               50-100 = 0 баллов</t>
  </si>
  <si>
    <t>0-20 (включительно) = 1 балл,                                                     20-50 (включительно) = 0,5 балла,                                                       50-100 = 0 баллов</t>
  </si>
  <si>
    <t>0-20 (включительно) = 1 балл,                                                   20-50 (включительно) = 0,5 балла,                                                    50-100 = 0 баллов</t>
  </si>
  <si>
    <t>80-100 = 1 балл,                                                                                50-80 (включительно) = 0,5 балла,                                                      0-50 (включительно) = 0 баллов</t>
  </si>
  <si>
    <t>5-30 (включительно) = 1 балл,                                                     2-5 (включительно) и 30-50 (включительно) = 0,5 балла,                              0-2 (включительно) и 50-100 = 0 баллов</t>
  </si>
  <si>
    <t>5-30 (включительно) = 1 балл,                                                        2-5 (включительно) и 30-50 (включительно) = 0,5 балла,                              0-2 (включительно) и 50-100 = 0 баллов</t>
  </si>
  <si>
    <t>3. «Доля закупок, по которым жалобы признаны уполномоченным органом  обоснованными и частично обоснованными, процент»</t>
  </si>
  <si>
    <t>9. «Уровень достигнутой экономии бюджетных средств от размещенных конкурентных закупок, процент»</t>
  </si>
  <si>
    <t>10. «Уровень достигнутой экономии бюджетных средств, полученный при исполнении контрактов, процент»</t>
  </si>
  <si>
    <t>13. «Доля отмененных закупок в общем объеме объявленных закупок, процент»</t>
  </si>
  <si>
    <t>14. «Доля исполненных контрактов (находящихся в стадии исполнения) в общем объеме заключенных контрактов, процент»</t>
  </si>
  <si>
    <t>16. «Уровень достижения прогнозных значений натуральных показателей государственной программы, региональных проектов города Москвы, иных программно-плановых документов, достижение которых обеспечивалось за счет средств, предусмотренных на осуществление закупок, процент»</t>
  </si>
  <si>
    <t>11. «Доля принятых обязательств с применением конкурентных способов закупок по отношению к лимитам обязательств на закупку товаров, работ и услуг, процент»</t>
  </si>
  <si>
    <t>7. «Доля изменений объемов финансирования, предусмотренных план-графиком объекта аудита, действующим в анализируемом периоде, по отношению к первоначально утвержденному план-графику закупок, процент»</t>
  </si>
  <si>
    <t>Весовые коэффициенты для показателей</t>
  </si>
  <si>
    <t>Полученное значение показателя</t>
  </si>
  <si>
    <t>15. «Доля исполненных контрактов, по которым претензионная работа не осуществлялась, процент»</t>
  </si>
  <si>
    <t>2. «Доля закупок, объявленных  объектом аудита  с нарушениями положений Федерального закона от 05.04.2013 № 44-ФЗ, в общем количестве проверенных закупок, процент»</t>
  </si>
  <si>
    <t>8. «Доля контрактов, исполненных в соответствии со сроками, установленными в контрактах, в общем количестве контрактов, процент»</t>
  </si>
  <si>
    <t xml:space="preserve">Обоснованность расходов                            на закупки </t>
  </si>
  <si>
    <t xml:space="preserve">Своевременность расходов                                на закупки </t>
  </si>
  <si>
    <t xml:space="preserve">Эффективность расходов                               на закупки </t>
  </si>
  <si>
    <t xml:space="preserve">Результативность расходов                             на закупки </t>
  </si>
  <si>
    <t>12. «Доля контрактов, заключенных конкурентными способами по НМЦК закупок, процент»</t>
  </si>
  <si>
    <t xml:space="preserve">              0-20 (включительно) = 1 балл,                                              20-50 (включительно) = 0,5 балла,                                               50-100 = 0 баллов</t>
  </si>
  <si>
    <t xml:space="preserve">             0-10 (включительно) = 1 балл,                                              10-30 (включительно) = 0,5 балла,                                               30-100 = 0 баллов</t>
  </si>
  <si>
    <t>1. «Обеспечение соответствующей отрасли города Москвы  локальными правовыми актами в сфере закупок в соответствии с требованиями Федерального закона от 05.04.2013 № 44-ФЗ, процент»</t>
  </si>
  <si>
    <t>Приложение 4</t>
  </si>
  <si>
    <t>факты не установлены</t>
  </si>
  <si>
    <t>факты не установлены = 1 балл,                                             факты установлены = 0 баллов</t>
  </si>
  <si>
    <t>17. «Оценка наличия фактов приобретения товаров, работ, услуг, длительное время не используемых в текущей деятельности и находящихся в складских запасах без объективных обоснований»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</si>
</sst>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zoomScale="60" zoomScaleNormal="50" zoomScalePageLayoutView="80" workbookViewId="0">
      <selection activeCell="C23" sqref="C23"/>
    </sheetView>
  </sheetViews>
  <sheetFormatPr defaultRowHeight="15" x14ac:dyDescent="0.25"/>
  <cols>
    <col min="1" max="1" width="11.7109375" customWidth="1"/>
    <col min="2" max="2" width="29.85546875" customWidth="1"/>
    <col min="3" max="3" width="110.28515625" customWidth="1"/>
    <col min="4" max="4" width="24.7109375" style="1" customWidth="1"/>
    <col min="5" max="5" width="81.85546875" style="1" customWidth="1"/>
    <col min="6" max="8" width="24.42578125" customWidth="1"/>
    <col min="9" max="9" width="16.140625" customWidth="1"/>
    <col min="10" max="10" width="23.7109375" customWidth="1"/>
  </cols>
  <sheetData>
    <row r="1" spans="1:10" ht="23.25" x14ac:dyDescent="0.35">
      <c r="B1" s="2"/>
      <c r="C1" s="2"/>
      <c r="D1" s="3"/>
      <c r="E1" s="3"/>
      <c r="F1" s="2"/>
      <c r="G1" s="2"/>
      <c r="H1" s="2"/>
      <c r="I1" s="2"/>
      <c r="J1" s="16" t="s">
        <v>48</v>
      </c>
    </row>
    <row r="2" spans="1:10" ht="11.25" customHeight="1" x14ac:dyDescent="0.35">
      <c r="B2" s="2"/>
      <c r="C2" s="2"/>
      <c r="D2" s="3"/>
      <c r="E2" s="3"/>
      <c r="F2" s="2"/>
      <c r="G2" s="2"/>
      <c r="H2" s="2"/>
      <c r="I2" s="2"/>
      <c r="J2" s="2"/>
    </row>
    <row r="3" spans="1:10" ht="51.75" customHeight="1" x14ac:dyDescent="0.3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7.75" customHeight="1" x14ac:dyDescent="0.25">
      <c r="A4" s="5" t="s">
        <v>3</v>
      </c>
      <c r="B4" s="4" t="s">
        <v>0</v>
      </c>
      <c r="C4" s="5" t="s">
        <v>1</v>
      </c>
      <c r="D4" s="6" t="s">
        <v>8</v>
      </c>
      <c r="E4" s="6" t="s">
        <v>6</v>
      </c>
      <c r="F4" s="4" t="s">
        <v>7</v>
      </c>
      <c r="G4" s="4" t="s">
        <v>35</v>
      </c>
      <c r="H4" s="4" t="s">
        <v>36</v>
      </c>
      <c r="I4" s="4" t="s">
        <v>11</v>
      </c>
      <c r="J4" s="4" t="s">
        <v>2</v>
      </c>
    </row>
    <row r="5" spans="1:10" ht="23.25" x14ac:dyDescent="0.35">
      <c r="A5" s="10">
        <v>1</v>
      </c>
      <c r="B5" s="8">
        <v>2</v>
      </c>
      <c r="C5" s="7">
        <v>3</v>
      </c>
      <c r="D5" s="12">
        <v>4</v>
      </c>
      <c r="E5" s="12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0" ht="90.75" customHeight="1" x14ac:dyDescent="0.25">
      <c r="A6" s="31">
        <v>1</v>
      </c>
      <c r="B6" s="28" t="s">
        <v>9</v>
      </c>
      <c r="C6" s="14" t="s">
        <v>47</v>
      </c>
      <c r="D6" s="13">
        <v>80</v>
      </c>
      <c r="E6" s="9" t="s">
        <v>18</v>
      </c>
      <c r="F6" s="19">
        <v>0.5</v>
      </c>
      <c r="G6" s="19">
        <v>1.5</v>
      </c>
      <c r="H6" s="19">
        <f t="shared" ref="H6:H22" si="0">F6*G6</f>
        <v>0.75</v>
      </c>
      <c r="I6" s="29">
        <f>(H6+H7+H8)/(G6+G7+G8)</f>
        <v>0.63043478260869568</v>
      </c>
      <c r="J6" s="32">
        <f>I6+I9+I10+I13+I14+I18</f>
        <v>3.7376896623396259</v>
      </c>
    </row>
    <row r="7" spans="1:10" ht="81.75" customHeight="1" x14ac:dyDescent="0.25">
      <c r="A7" s="31"/>
      <c r="B7" s="28"/>
      <c r="C7" s="14" t="s">
        <v>38</v>
      </c>
      <c r="D7" s="11">
        <v>40</v>
      </c>
      <c r="E7" s="9" t="s">
        <v>19</v>
      </c>
      <c r="F7" s="19">
        <v>0.5</v>
      </c>
      <c r="G7" s="19">
        <v>1.9</v>
      </c>
      <c r="H7" s="19">
        <f t="shared" si="0"/>
        <v>0.95</v>
      </c>
      <c r="I7" s="29"/>
      <c r="J7" s="33"/>
    </row>
    <row r="8" spans="1:10" ht="76.5" customHeight="1" x14ac:dyDescent="0.25">
      <c r="A8" s="31"/>
      <c r="B8" s="28"/>
      <c r="C8" s="15" t="s">
        <v>27</v>
      </c>
      <c r="D8" s="11">
        <v>10</v>
      </c>
      <c r="E8" s="9" t="s">
        <v>45</v>
      </c>
      <c r="F8" s="19">
        <v>1</v>
      </c>
      <c r="G8" s="19">
        <v>1.2</v>
      </c>
      <c r="H8" s="19">
        <f t="shared" si="0"/>
        <v>1.2</v>
      </c>
      <c r="I8" s="29"/>
      <c r="J8" s="33"/>
    </row>
    <row r="9" spans="1:10" ht="106.5" customHeight="1" x14ac:dyDescent="0.25">
      <c r="A9" s="7">
        <v>2</v>
      </c>
      <c r="B9" s="12" t="s">
        <v>10</v>
      </c>
      <c r="C9" s="14" t="s">
        <v>4</v>
      </c>
      <c r="D9" s="11">
        <v>70</v>
      </c>
      <c r="E9" s="9" t="s">
        <v>20</v>
      </c>
      <c r="F9" s="18">
        <v>0.5</v>
      </c>
      <c r="G9" s="18">
        <v>1.9</v>
      </c>
      <c r="H9" s="18">
        <f t="shared" si="0"/>
        <v>0.95</v>
      </c>
      <c r="I9" s="18">
        <f>H9/G9</f>
        <v>0.5</v>
      </c>
      <c r="J9" s="33"/>
    </row>
    <row r="10" spans="1:10" ht="75" customHeight="1" x14ac:dyDescent="0.25">
      <c r="A10" s="31">
        <v>3</v>
      </c>
      <c r="B10" s="28" t="s">
        <v>40</v>
      </c>
      <c r="C10" s="14" t="s">
        <v>12</v>
      </c>
      <c r="D10" s="11">
        <v>5.9</v>
      </c>
      <c r="E10" s="9" t="s">
        <v>21</v>
      </c>
      <c r="F10" s="18">
        <v>1</v>
      </c>
      <c r="G10" s="18">
        <v>1.9</v>
      </c>
      <c r="H10" s="18">
        <f t="shared" si="0"/>
        <v>1.9</v>
      </c>
      <c r="I10" s="30">
        <f>(H10+H11+H12)/(G10+G11+G12)</f>
        <v>0.5434782608695653</v>
      </c>
      <c r="J10" s="33"/>
    </row>
    <row r="11" spans="1:10" ht="79.5" customHeight="1" x14ac:dyDescent="0.25">
      <c r="A11" s="31"/>
      <c r="B11" s="28"/>
      <c r="C11" s="14" t="s">
        <v>5</v>
      </c>
      <c r="D11" s="11">
        <v>21</v>
      </c>
      <c r="E11" s="9" t="s">
        <v>22</v>
      </c>
      <c r="F11" s="18">
        <v>0.5</v>
      </c>
      <c r="G11" s="18">
        <v>1.2</v>
      </c>
      <c r="H11" s="18">
        <f t="shared" si="0"/>
        <v>0.6</v>
      </c>
      <c r="I11" s="30"/>
      <c r="J11" s="33"/>
    </row>
    <row r="12" spans="1:10" ht="74.25" customHeight="1" x14ac:dyDescent="0.25">
      <c r="A12" s="31"/>
      <c r="B12" s="28"/>
      <c r="C12" s="14" t="s">
        <v>34</v>
      </c>
      <c r="D12" s="11">
        <v>51</v>
      </c>
      <c r="E12" s="9" t="s">
        <v>23</v>
      </c>
      <c r="F12" s="18">
        <v>0</v>
      </c>
      <c r="G12" s="18">
        <v>1.5</v>
      </c>
      <c r="H12" s="18">
        <f t="shared" si="0"/>
        <v>0</v>
      </c>
      <c r="I12" s="30"/>
      <c r="J12" s="33"/>
    </row>
    <row r="13" spans="1:10" ht="69.75" x14ac:dyDescent="0.25">
      <c r="A13" s="20">
        <v>4</v>
      </c>
      <c r="B13" s="22" t="s">
        <v>41</v>
      </c>
      <c r="C13" s="14" t="s">
        <v>39</v>
      </c>
      <c r="D13" s="11">
        <v>80</v>
      </c>
      <c r="E13" s="9" t="s">
        <v>24</v>
      </c>
      <c r="F13" s="18">
        <v>0.5</v>
      </c>
      <c r="G13" s="17">
        <v>1.9</v>
      </c>
      <c r="H13" s="17">
        <f t="shared" si="0"/>
        <v>0.95</v>
      </c>
      <c r="I13" s="21">
        <f>H13/G13</f>
        <v>0.5</v>
      </c>
      <c r="J13" s="33"/>
    </row>
    <row r="14" spans="1:10" ht="100.5" customHeight="1" x14ac:dyDescent="0.25">
      <c r="A14" s="35">
        <v>5</v>
      </c>
      <c r="B14" s="37" t="s">
        <v>42</v>
      </c>
      <c r="C14" s="14" t="s">
        <v>28</v>
      </c>
      <c r="D14" s="11">
        <v>6.6</v>
      </c>
      <c r="E14" s="9" t="s">
        <v>25</v>
      </c>
      <c r="F14" s="18">
        <v>1</v>
      </c>
      <c r="G14" s="18">
        <v>1.5</v>
      </c>
      <c r="H14" s="18">
        <f t="shared" si="0"/>
        <v>1.5</v>
      </c>
      <c r="I14" s="39">
        <f>(H14+H15+H16+H17)/(G14+G15+G16+G17)</f>
        <v>0.78813559322033899</v>
      </c>
      <c r="J14" s="33"/>
    </row>
    <row r="15" spans="1:10" ht="93" x14ac:dyDescent="0.25">
      <c r="A15" s="36"/>
      <c r="B15" s="38"/>
      <c r="C15" s="14" t="s">
        <v>29</v>
      </c>
      <c r="D15" s="11">
        <v>5.9</v>
      </c>
      <c r="E15" s="9" t="s">
        <v>26</v>
      </c>
      <c r="F15" s="18">
        <v>0.5</v>
      </c>
      <c r="G15" s="18">
        <v>1.5</v>
      </c>
      <c r="H15" s="18">
        <f t="shared" si="0"/>
        <v>0.75</v>
      </c>
      <c r="I15" s="40"/>
      <c r="J15" s="33"/>
    </row>
    <row r="16" spans="1:10" ht="69.75" x14ac:dyDescent="0.25">
      <c r="A16" s="36"/>
      <c r="B16" s="38"/>
      <c r="C16" s="14" t="s">
        <v>33</v>
      </c>
      <c r="D16" s="11">
        <v>76</v>
      </c>
      <c r="E16" s="9" t="s">
        <v>14</v>
      </c>
      <c r="F16" s="18">
        <v>1</v>
      </c>
      <c r="G16" s="18">
        <v>1.9</v>
      </c>
      <c r="H16" s="18">
        <f t="shared" si="0"/>
        <v>1.9</v>
      </c>
      <c r="I16" s="40"/>
      <c r="J16" s="33"/>
    </row>
    <row r="17" spans="1:10" ht="69.75" x14ac:dyDescent="0.25">
      <c r="A17" s="36"/>
      <c r="B17" s="38"/>
      <c r="C17" s="14" t="s">
        <v>44</v>
      </c>
      <c r="D17" s="11">
        <v>35</v>
      </c>
      <c r="E17" s="9" t="s">
        <v>15</v>
      </c>
      <c r="F17" s="18">
        <v>0.5</v>
      </c>
      <c r="G17" s="18">
        <v>1</v>
      </c>
      <c r="H17" s="18">
        <f t="shared" si="0"/>
        <v>0.5</v>
      </c>
      <c r="I17" s="40"/>
      <c r="J17" s="33"/>
    </row>
    <row r="18" spans="1:10" ht="69.75" customHeight="1" x14ac:dyDescent="0.25">
      <c r="A18" s="35">
        <v>6</v>
      </c>
      <c r="B18" s="37" t="s">
        <v>43</v>
      </c>
      <c r="C18" s="24" t="s">
        <v>30</v>
      </c>
      <c r="D18" s="25">
        <v>20</v>
      </c>
      <c r="E18" s="23" t="s">
        <v>46</v>
      </c>
      <c r="F18" s="25">
        <v>0.5</v>
      </c>
      <c r="G18" s="25">
        <v>1.5</v>
      </c>
      <c r="H18" s="25">
        <f t="shared" si="0"/>
        <v>0.75</v>
      </c>
      <c r="I18" s="43">
        <f>(H18+H19+H20+H21+H22)/(G18+G19+G20+G21+G22)</f>
        <v>0.77564102564102566</v>
      </c>
      <c r="J18" s="33"/>
    </row>
    <row r="19" spans="1:10" ht="69.75" x14ac:dyDescent="0.25">
      <c r="A19" s="36"/>
      <c r="B19" s="38"/>
      <c r="C19" s="24" t="s">
        <v>31</v>
      </c>
      <c r="D19" s="25">
        <v>50</v>
      </c>
      <c r="E19" s="23" t="s">
        <v>16</v>
      </c>
      <c r="F19" s="25">
        <v>0</v>
      </c>
      <c r="G19" s="25">
        <v>1</v>
      </c>
      <c r="H19" s="25">
        <f t="shared" si="0"/>
        <v>0</v>
      </c>
      <c r="I19" s="44"/>
      <c r="J19" s="33"/>
    </row>
    <row r="20" spans="1:10" ht="69.75" x14ac:dyDescent="0.25">
      <c r="A20" s="36"/>
      <c r="B20" s="38"/>
      <c r="C20" s="24" t="s">
        <v>37</v>
      </c>
      <c r="D20" s="25">
        <v>100</v>
      </c>
      <c r="E20" s="23" t="s">
        <v>16</v>
      </c>
      <c r="F20" s="25">
        <v>1</v>
      </c>
      <c r="G20" s="25">
        <v>1.5</v>
      </c>
      <c r="H20" s="25">
        <f t="shared" si="0"/>
        <v>1.5</v>
      </c>
      <c r="I20" s="44"/>
      <c r="J20" s="33"/>
    </row>
    <row r="21" spans="1:10" ht="104.25" customHeight="1" x14ac:dyDescent="0.25">
      <c r="A21" s="36"/>
      <c r="B21" s="38"/>
      <c r="C21" s="24" t="s">
        <v>32</v>
      </c>
      <c r="D21" s="25">
        <v>94</v>
      </c>
      <c r="E21" s="23" t="s">
        <v>17</v>
      </c>
      <c r="F21" s="25">
        <v>1</v>
      </c>
      <c r="G21" s="25">
        <v>1.9</v>
      </c>
      <c r="H21" s="25">
        <f t="shared" si="0"/>
        <v>1.9</v>
      </c>
      <c r="I21" s="44"/>
      <c r="J21" s="33"/>
    </row>
    <row r="22" spans="1:10" ht="104.25" customHeight="1" x14ac:dyDescent="0.25">
      <c r="A22" s="41"/>
      <c r="B22" s="42"/>
      <c r="C22" s="24" t="s">
        <v>51</v>
      </c>
      <c r="D22" s="26" t="s">
        <v>49</v>
      </c>
      <c r="E22" s="23" t="s">
        <v>50</v>
      </c>
      <c r="F22" s="25">
        <v>1</v>
      </c>
      <c r="G22" s="25">
        <v>1.9</v>
      </c>
      <c r="H22" s="25">
        <f t="shared" si="0"/>
        <v>1.9</v>
      </c>
      <c r="I22" s="45"/>
      <c r="J22" s="34"/>
    </row>
  </sheetData>
  <autoFilter ref="B5:J21"/>
  <mergeCells count="14">
    <mergeCell ref="A3:J3"/>
    <mergeCell ref="B10:B12"/>
    <mergeCell ref="I6:I8"/>
    <mergeCell ref="I10:I12"/>
    <mergeCell ref="B6:B8"/>
    <mergeCell ref="A6:A8"/>
    <mergeCell ref="A10:A12"/>
    <mergeCell ref="J6:J22"/>
    <mergeCell ref="A14:A17"/>
    <mergeCell ref="B14:B17"/>
    <mergeCell ref="I14:I17"/>
    <mergeCell ref="A18:A22"/>
    <mergeCell ref="B18:B22"/>
    <mergeCell ref="I18:I22"/>
  </mergeCells>
  <pageMargins left="0.25" right="0.25" top="0.75" bottom="0.75" header="0.3" footer="0.3"/>
  <pageSetup paperSize="9" scale="38" fitToHeight="0" orientation="landscape" horizontalDpi="4294967294" verticalDpi="4294967294" r:id="rId1"/>
  <headerFooter differentFirst="1">
    <oddHeader>&amp;C
&amp;"Times New Roman,обычный"&amp;14 2</oddHead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Иван Николаевич</dc:creator>
  <cp:lastModifiedBy>Клокова Анастасия Леонидовна</cp:lastModifiedBy>
  <cp:lastPrinted>2021-02-08T10:43:30Z</cp:lastPrinted>
  <dcterms:created xsi:type="dcterms:W3CDTF">2018-01-18T05:29:10Z</dcterms:created>
  <dcterms:modified xsi:type="dcterms:W3CDTF">2024-02-13T06:11:26Z</dcterms:modified>
</cp:coreProperties>
</file>